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980" yWindow="60" windowWidth="13710" windowHeight="11655" tabRatio="698" activeTab="2"/>
  </bookViews>
  <sheets>
    <sheet name="січ(тимч.)" sheetId="1" r:id="rId1"/>
    <sheet name="лютий(тимч.)" sheetId="2" r:id="rId2"/>
    <sheet name="лютий" sheetId="3" r:id="rId3"/>
  </sheets>
  <definedNames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<sst xmlns="http://schemas.openxmlformats.org/spreadsheetml/2006/main" count="312" uniqueCount="55">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</sst>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4" borderId="10" xfId="0" applyNumberFormat="1" applyFont="1" applyFill="1" applyBorder="1" applyAlignment="1">
      <alignment horizontal="center" vertical="center" wrapText="1"/>
    </xf>
    <xf numFmtId="196" fontId="2" fillId="34" borderId="10" xfId="0" applyNumberFormat="1" applyFont="1" applyFill="1" applyBorder="1" applyAlignment="1">
      <alignment horizontal="center"/>
    </xf>
    <xf numFmtId="200" fontId="10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196" fontId="10" fillId="34" borderId="10" xfId="0" applyNumberFormat="1" applyFont="1" applyFill="1" applyBorder="1" applyAlignment="1">
      <alignment horizontal="center" vertical="center"/>
    </xf>
    <xf numFmtId="200" fontId="10" fillId="34" borderId="10" xfId="0" applyNumberFormat="1" applyFont="1" applyFill="1" applyBorder="1" applyAlignment="1">
      <alignment horizontal="center" shrinkToFit="1"/>
    </xf>
    <xf numFmtId="200" fontId="2" fillId="34" borderId="10" xfId="0" applyNumberFormat="1" applyFont="1" applyFill="1" applyBorder="1" applyAlignment="1">
      <alignment shrinkToFit="1"/>
    </xf>
    <xf numFmtId="200" fontId="21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200" fontId="2" fillId="34" borderId="10" xfId="0" applyNumberFormat="1" applyFont="1" applyFill="1" applyBorder="1" applyAlignment="1">
      <alignment/>
    </xf>
    <xf numFmtId="200" fontId="1" fillId="34" borderId="0" xfId="0" applyNumberFormat="1" applyFont="1" applyFill="1" applyAlignment="1">
      <alignment/>
    </xf>
    <xf numFmtId="0" fontId="14" fillId="34" borderId="0" xfId="0" applyFont="1" applyFill="1" applyAlignment="1">
      <alignment/>
    </xf>
    <xf numFmtId="196" fontId="10" fillId="34" borderId="0" xfId="0" applyNumberFormat="1" applyFont="1" applyFill="1" applyAlignment="1">
      <alignment/>
    </xf>
    <xf numFmtId="196" fontId="17" fillId="34" borderId="0" xfId="0" applyNumberFormat="1" applyFont="1" applyFill="1" applyAlignment="1">
      <alignment/>
    </xf>
    <xf numFmtId="196" fontId="1" fillId="34" borderId="0" xfId="0" applyNumberFormat="1" applyFont="1" applyFill="1" applyAlignment="1">
      <alignment/>
    </xf>
    <xf numFmtId="196" fontId="0" fillId="34" borderId="0" xfId="0" applyNumberForma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V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7" sqref="AE7: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91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05" t="s">
        <v>12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</row>
    <row r="2" spans="1:33" ht="22.5" customHeight="1">
      <c r="A2" s="106" t="s">
        <v>52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92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93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93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93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94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5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88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88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88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88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88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88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88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88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88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88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88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88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9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9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88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88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88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88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88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88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88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88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88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88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88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88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88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88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88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88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9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9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88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88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88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88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88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88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88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88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88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88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88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88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88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88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88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88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88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88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88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88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88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88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88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88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88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88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88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88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88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88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88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88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88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88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88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88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88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88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88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88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88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88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97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88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97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88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88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88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88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88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88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88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88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88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88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88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88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88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88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88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88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88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88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88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88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88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88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88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88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88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88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88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88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88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88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88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88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88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88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88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88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88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88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88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88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88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88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90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88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90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97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9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88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90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88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90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88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90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88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90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97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90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97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90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97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9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97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90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97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90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97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90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97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90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97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88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97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88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97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88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97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88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97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88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88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88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88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88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88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88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88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88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88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88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88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8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88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88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88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88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88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9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100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101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102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103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103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104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104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104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104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104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104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104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104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104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104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104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104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104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104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104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104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104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104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104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104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104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104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104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104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104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104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104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104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104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104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104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104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104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M21" sqref="M2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91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05" t="s">
        <v>12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</row>
    <row r="2" spans="1:33" ht="22.5" customHeight="1">
      <c r="A2" s="106" t="s">
        <v>53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92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93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93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93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94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5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5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88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88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88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88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88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88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88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88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88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88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88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88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9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9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88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88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88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88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88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88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88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88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88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88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88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88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88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88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88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88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9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9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88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88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88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88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88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88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88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88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88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88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88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88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88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88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88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88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88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88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88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88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88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88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88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88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88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88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88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88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88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88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88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88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88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88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88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88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88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88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88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88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88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88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97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88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97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88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88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88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88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88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88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88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88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88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88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88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88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88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88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88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88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88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88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88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88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88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88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88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88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88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88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88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88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88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88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88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88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88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88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88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88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88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88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88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88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88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88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90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88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90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97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90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88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90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88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90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88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90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88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90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97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90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97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90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97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90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97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90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97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90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97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90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97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90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97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88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97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88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97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88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97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88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97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88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88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88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88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88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88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88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88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88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88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88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88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88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8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88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88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88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88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88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9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100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101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102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103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103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104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104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104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104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104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104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104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104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104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104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104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104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104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104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104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104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104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104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104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104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104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104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104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104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104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104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104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104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104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104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104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104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104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0" zoomScaleNormal="70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95" sqref="R95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91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1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05" t="s">
        <v>12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</row>
    <row r="2" spans="1:33" ht="22.5" customHeight="1">
      <c r="A2" s="106" t="s">
        <v>53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92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93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93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93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107425.9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94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77537.89999999995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263362.6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5">
        <f t="shared" si="0"/>
        <v>13450.800000000001</v>
      </c>
      <c r="N9" s="68">
        <f t="shared" si="0"/>
        <v>7202.2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133263</v>
      </c>
      <c r="AG9" s="95">
        <f>AG10+AG15+AG24+AG33+AG47+AG52+AG54+AG61+AG62+AG71+AG72+AG76+AG88+AG81+AG83+AG82+AG69+AG89+AG91+AG90+AG70+AG40+AG92</f>
        <v>143499.1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88">
        <v>1728.3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7923.900000000001</v>
      </c>
      <c r="AG10" s="88">
        <f>B10+C10-AF10</f>
        <v>13006.199999999997</v>
      </c>
      <c r="AI10" s="6"/>
    </row>
    <row r="11" spans="1:35" ht="15.75">
      <c r="A11" s="3" t="s">
        <v>5</v>
      </c>
      <c r="B11" s="22">
        <v>18725.4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88">
        <v>1657.6</v>
      </c>
      <c r="N11" s="67"/>
      <c r="O11" s="71">
        <v>10</v>
      </c>
      <c r="P11" s="67"/>
      <c r="Q11" s="67">
        <v>5.7</v>
      </c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7416.099999999999</v>
      </c>
      <c r="AG11" s="88">
        <f>B11+C11-AF11</f>
        <v>11368.700000000004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88"/>
      <c r="N12" s="67"/>
      <c r="O12" s="71">
        <v>7.1</v>
      </c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68.7</v>
      </c>
      <c r="AG12" s="88">
        <f>B12+C12-AF12</f>
        <v>639.9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88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88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1419.4999999999986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88">
        <f t="shared" si="2"/>
        <v>70.70000000000005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439.0999999999999</v>
      </c>
      <c r="AG14" s="88">
        <f>AG10-AG11-AG12-AG13</f>
        <v>997.5999999999927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88">
        <v>446</v>
      </c>
      <c r="N15" s="67">
        <v>2528.1</v>
      </c>
      <c r="O15" s="71"/>
      <c r="P15" s="67">
        <v>222.7</v>
      </c>
      <c r="Q15" s="71">
        <v>0.8</v>
      </c>
      <c r="R15" s="67">
        <v>3854.8</v>
      </c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38996.8</v>
      </c>
      <c r="AG15" s="88">
        <f aca="true" t="shared" si="3" ref="AG15:AG31">B15+C15-AF15</f>
        <v>71816.2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12351.8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9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9">
        <f t="shared" si="3"/>
        <v>24587.699999999993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88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88">
        <f t="shared" si="3"/>
        <v>34551.8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88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88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88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2768.9</v>
      </c>
      <c r="AG19" s="88">
        <f t="shared" si="3"/>
        <v>5052.1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88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7684.0999999999985</v>
      </c>
      <c r="AG20" s="88">
        <f t="shared" si="3"/>
        <v>27715.1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88">
        <v>169</v>
      </c>
      <c r="N21" s="67"/>
      <c r="O21" s="71"/>
      <c r="P21" s="67">
        <v>134.3</v>
      </c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324.3</v>
      </c>
      <c r="AG21" s="88">
        <f t="shared" si="3"/>
        <v>902.6000000000001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88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88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88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772.9999999999975</v>
      </c>
      <c r="AG23" s="88">
        <f t="shared" si="3"/>
        <v>3809.0000000000073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88">
        <f>9964.9</f>
        <v>9964.9</v>
      </c>
      <c r="N24" s="67">
        <f>4030.7+430.2</f>
        <v>4460.9</v>
      </c>
      <c r="O24" s="71">
        <v>29.9</v>
      </c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15327.3</v>
      </c>
      <c r="AG24" s="88">
        <f t="shared" si="3"/>
        <v>23832.000000000004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9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9">
        <f t="shared" si="3"/>
        <v>6143.200000000001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88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88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88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88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88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88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88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88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88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88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88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88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88">
        <f t="shared" si="5"/>
        <v>9964.9</v>
      </c>
      <c r="N32" s="67">
        <f t="shared" si="5"/>
        <v>4460.9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15327.3</v>
      </c>
      <c r="AG32" s="88">
        <f>AG24-AG30</f>
        <v>23741.100000000002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88"/>
      <c r="N33" s="67"/>
      <c r="O33" s="71"/>
      <c r="P33" s="67">
        <v>44</v>
      </c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148.3</v>
      </c>
      <c r="AG33" s="88">
        <f aca="true" t="shared" si="6" ref="AG33:AG38">B33+C33-AF33</f>
        <v>373.40000000000003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88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88">
        <f t="shared" si="6"/>
        <v>204.49999999999997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88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88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88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88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88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88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88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88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88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88">
        <f>AG33-AG34-AG36-AG38-AG35-AG37</f>
        <v>51.80000000000007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88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88">
        <f aca="true" t="shared" si="8" ref="AG40:AG45">B40+C40-AF40</f>
        <v>969.9999999999999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88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88">
        <f t="shared" si="8"/>
        <v>782.9999999999999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88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88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88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88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88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88">
        <f t="shared" si="8"/>
        <v>152.9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88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88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88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88">
        <f>AG40-AG41-AG42-AG43-AG44-AG45</f>
        <v>31.599999999999994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97">
        <v>73.9</v>
      </c>
      <c r="N47" s="79"/>
      <c r="O47" s="81"/>
      <c r="P47" s="79">
        <v>131.3</v>
      </c>
      <c r="Q47" s="79"/>
      <c r="R47" s="79">
        <v>1879.3</v>
      </c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4403.1</v>
      </c>
      <c r="AG47" s="88">
        <f>B47+C47-AF47</f>
        <v>3079.0999999999995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97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88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88">
        <v>73.9</v>
      </c>
      <c r="N49" s="67"/>
      <c r="O49" s="71"/>
      <c r="P49" s="67">
        <v>131.3</v>
      </c>
      <c r="Q49" s="67"/>
      <c r="R49" s="67">
        <v>1879.3</v>
      </c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4362.8</v>
      </c>
      <c r="AG49" s="88">
        <f>B49+C49-AF49</f>
        <v>1938.3999999999996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88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88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88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88">
        <f>AG47-AG49-AG48</f>
        <v>1140.6999999999998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88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88">
        <f aca="true" t="shared" si="11" ref="AG52:AG59">B52+C52-AF52</f>
        <v>4730.5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88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88">
        <f t="shared" si="11"/>
        <v>2016.7000000000003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88">
        <v>290.2</v>
      </c>
      <c r="N54" s="67">
        <v>173.9</v>
      </c>
      <c r="O54" s="71"/>
      <c r="P54" s="67"/>
      <c r="Q54" s="71">
        <v>53.1</v>
      </c>
      <c r="R54" s="67">
        <v>2.1</v>
      </c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944.8000000000001</v>
      </c>
      <c r="AG54" s="88">
        <f t="shared" si="11"/>
        <v>1701.5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88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88">
        <f t="shared" si="11"/>
        <v>828.7999999999998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88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88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88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88">
        <f t="shared" si="11"/>
        <v>474.5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88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88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88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88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88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577.2</v>
      </c>
      <c r="AG60" s="88">
        <f>AG54-AG55-AG57-AG59-AG56-AG58</f>
        <v>369.3000000000002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88"/>
      <c r="N61" s="67"/>
      <c r="O61" s="71">
        <v>11.6</v>
      </c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28.5</v>
      </c>
      <c r="AG61" s="88">
        <f aca="true" t="shared" si="14" ref="AG61:AG67">B61+C61-AF61</f>
        <v>51.5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88"/>
      <c r="N62" s="67"/>
      <c r="O62" s="71">
        <v>56.2</v>
      </c>
      <c r="P62" s="67"/>
      <c r="Q62" s="71"/>
      <c r="R62" s="67">
        <v>95</v>
      </c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1420</v>
      </c>
      <c r="AG62" s="88">
        <f t="shared" si="14"/>
        <v>3852.7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88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88">
        <f t="shared" si="14"/>
        <v>1591.8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88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88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88"/>
      <c r="N65" s="67"/>
      <c r="O65" s="71">
        <v>24.7</v>
      </c>
      <c r="P65" s="67"/>
      <c r="Q65" s="71"/>
      <c r="R65" s="67">
        <v>6.6</v>
      </c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62.4</v>
      </c>
      <c r="AG65" s="88">
        <f t="shared" si="14"/>
        <v>339.6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88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88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88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88">
        <f t="shared" si="14"/>
        <v>580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88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389</v>
      </c>
      <c r="AG68" s="88">
        <f>AG62-AG63-AG66-AG67-AG65-AG64</f>
        <v>1123.9999999999995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88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90">
        <f aca="true" t="shared" si="16" ref="AG69:AG92">B69+C69-AF69</f>
        <v>920.0999999999999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88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90">
        <f t="shared" si="16"/>
        <v>0</v>
      </c>
      <c r="AI70" s="6"/>
    </row>
    <row r="71" spans="1:50" ht="31.5">
      <c r="A71" s="4" t="s">
        <v>46</v>
      </c>
      <c r="B71" s="22">
        <f>29.2+28.2+1342</f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97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90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v>2685.4</v>
      </c>
      <c r="C72" s="22">
        <v>95.7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88">
        <v>0.3</v>
      </c>
      <c r="N72" s="67">
        <v>34.1</v>
      </c>
      <c r="O72" s="67"/>
      <c r="P72" s="67"/>
      <c r="Q72" s="71">
        <v>10.4</v>
      </c>
      <c r="R72" s="67">
        <v>80.9</v>
      </c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507.4000000000001</v>
      </c>
      <c r="AG72" s="90">
        <f t="shared" si="16"/>
        <v>2273.7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88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90">
        <f t="shared" si="16"/>
        <v>80.6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88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90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88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90">
        <f t="shared" si="16"/>
        <v>59.6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97"/>
      <c r="N76" s="79"/>
      <c r="O76" s="79"/>
      <c r="P76" s="79">
        <v>1.9</v>
      </c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63.3</v>
      </c>
      <c r="AG76" s="90">
        <f t="shared" si="16"/>
        <v>138.10000000000002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97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90">
        <f t="shared" si="16"/>
        <v>90.20000000000002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97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90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97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90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97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90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97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90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97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90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97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88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97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88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97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88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97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88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97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88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88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88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88"/>
      <c r="N89" s="67"/>
      <c r="O89" s="67"/>
      <c r="P89" s="67"/>
      <c r="Q89" s="67">
        <v>192.1</v>
      </c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6176.3</v>
      </c>
      <c r="AG89" s="88">
        <f t="shared" si="16"/>
        <v>11801.2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88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3773.6</v>
      </c>
      <c r="AG90" s="88">
        <f t="shared" si="16"/>
        <v>1886.7999999999997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88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88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88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50465.6</v>
      </c>
      <c r="AG92" s="88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88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88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263362.6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8">
        <f t="shared" si="17"/>
        <v>13450.800000000001</v>
      </c>
      <c r="N94" s="82">
        <f t="shared" si="17"/>
        <v>7202.2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133263</v>
      </c>
      <c r="AG94" s="83">
        <f>AG10+AG15+AG24+AG33+AG47+AG52+AG54+AG61+AG62+AG69+AG71+AG72+AG76+AG81+AG82+AG83+AG88+AG89+AG90+AG91+AG70+AG40+AG92</f>
        <v>143499.1</v>
      </c>
    </row>
    <row r="95" spans="1:33" ht="15.75">
      <c r="A95" s="3" t="s">
        <v>5</v>
      </c>
      <c r="B95" s="22">
        <f aca="true" t="shared" si="18" ref="B95:AD95">B11+B17+B26+B34+B55+B63+B73+B41+B77+B48</f>
        <v>85942.90000000001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88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36814.5</v>
      </c>
      <c r="AG95" s="71">
        <f>B95+C95-AF95</f>
        <v>49499.40000000001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88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8215.8</v>
      </c>
      <c r="AG96" s="71">
        <f>B96+C96-AF96</f>
        <v>31533.000000000004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88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88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2839.6</v>
      </c>
      <c r="AG98" s="71">
        <f>B98+C98-AF98</f>
        <v>5394.199999999999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88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4687.1</v>
      </c>
      <c r="AG99" s="71">
        <f>B99+C99-AF99</f>
        <v>3600.3999999999996</v>
      </c>
    </row>
    <row r="100" spans="1:33" ht="12.75">
      <c r="A100" s="1" t="s">
        <v>35</v>
      </c>
      <c r="B100" s="2">
        <f aca="true" t="shared" si="24" ref="B100:AD100">B94-B95-B96-B97-B98-B99</f>
        <v>122439.49999999997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9">
        <f t="shared" si="24"/>
        <v>10983.2</v>
      </c>
      <c r="N100" s="84">
        <f t="shared" si="24"/>
        <v>4652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80689.69999999998</v>
      </c>
      <c r="AG100" s="84">
        <f>AG94-AG95-AG96-AG97-AG98-AG99</f>
        <v>53472.1</v>
      </c>
    </row>
    <row r="101" spans="1:33" s="32" customFormat="1" ht="15.75">
      <c r="A101" s="30"/>
      <c r="B101" s="31"/>
      <c r="C101" s="31"/>
      <c r="M101" s="100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101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102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103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103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104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104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104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104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104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104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104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104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104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104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104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104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104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104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104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104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104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104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104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104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104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104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104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104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104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104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104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104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104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104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104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104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104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2019-02-15T14:34:43Z</cp:lastPrinted>
  <dcterms:created xsi:type="dcterms:W3CDTF">2002-11-05T08:53:00Z</dcterms:created>
  <dcterms:modified xsi:type="dcterms:W3CDTF">2019-02-21T12:06:55Z</dcterms:modified>
  <cp:category/>
  <cp:version/>
  <cp:contentType/>
  <cp:contentStatus/>
</cp:coreProperties>
</file>